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I\Dokumenty wspólne\Przetargi\2020\272.37.2020 - kredyt 3mln\"/>
    </mc:Choice>
  </mc:AlternateContent>
  <xr:revisionPtr revIDLastSave="0" documentId="13_ncr:1_{4704FA9A-742F-4EA0-BAFF-0DF95E41C090}" xr6:coauthVersionLast="45" xr6:coauthVersionMax="45" xr10:uidLastSave="{00000000-0000-0000-0000-000000000000}"/>
  <bookViews>
    <workbookView xWindow="-120" yWindow="-120" windowWidth="29040" windowHeight="15840" xr2:uid="{581607A4-D68B-4FDB-9CDC-728395939652}"/>
  </bookViews>
  <sheets>
    <sheet name="arkusz pomocniczy" sheetId="4" r:id="rId1"/>
  </sheets>
  <definedNames>
    <definedName name="_xlnm.Print_Area" localSheetId="0">'arkusz pomocniczy'!$A$1:$M$52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4" l="1"/>
  <c r="B36" i="4"/>
  <c r="L25" i="4"/>
  <c r="B24" i="4"/>
  <c r="J7" i="4"/>
  <c r="B48" i="4" l="1"/>
  <c r="A25" i="4"/>
  <c r="D49" i="4"/>
  <c r="E20" i="4"/>
  <c r="J20" i="4" s="1"/>
  <c r="A37" i="4"/>
  <c r="M11" i="4" l="1"/>
  <c r="E21" i="4"/>
  <c r="E22" i="4" l="1"/>
  <c r="J21" i="4"/>
  <c r="E23" i="4" l="1"/>
  <c r="J22" i="4"/>
  <c r="E24" i="4" l="1"/>
  <c r="J23" i="4"/>
  <c r="J25" i="4" l="1"/>
  <c r="J24" i="4"/>
  <c r="E25" i="4"/>
  <c r="E26" i="4" l="1"/>
  <c r="J26" i="4"/>
  <c r="E27" i="4" l="1"/>
  <c r="J27" i="4"/>
  <c r="J28" i="4" l="1"/>
  <c r="E28" i="4"/>
  <c r="J29" i="4" l="1"/>
  <c r="E29" i="4"/>
  <c r="J30" i="4" l="1"/>
  <c r="E30" i="4"/>
  <c r="J31" i="4" l="1"/>
  <c r="E31" i="4"/>
  <c r="J32" i="4" l="1"/>
  <c r="E32" i="4"/>
  <c r="J33" i="4" l="1"/>
  <c r="M25" i="4" s="1"/>
  <c r="E33" i="4"/>
  <c r="J34" i="4" l="1"/>
  <c r="E34" i="4"/>
  <c r="J35" i="4" l="1"/>
  <c r="E35" i="4"/>
  <c r="J36" i="4" s="1"/>
  <c r="E36" i="4" l="1"/>
  <c r="J37" i="4" l="1"/>
  <c r="E37" i="4"/>
  <c r="J38" i="4" l="1"/>
  <c r="E38" i="4"/>
  <c r="J39" i="4" l="1"/>
  <c r="E39" i="4"/>
  <c r="J40" i="4" l="1"/>
  <c r="E40" i="4"/>
  <c r="J41" i="4" l="1"/>
  <c r="E41" i="4"/>
  <c r="J42" i="4" l="1"/>
  <c r="E42" i="4"/>
  <c r="J43" i="4" l="1"/>
  <c r="E43" i="4"/>
  <c r="J44" i="4" l="1"/>
  <c r="E44" i="4"/>
  <c r="J45" i="4" l="1"/>
  <c r="M37" i="4" s="1"/>
  <c r="E45" i="4"/>
  <c r="J46" i="4" l="1"/>
  <c r="E46" i="4"/>
  <c r="J47" i="4" l="1"/>
  <c r="E47" i="4"/>
  <c r="J48" i="4" l="1"/>
  <c r="E48" i="4"/>
  <c r="J49" i="4" l="1"/>
  <c r="M49" i="4" l="1"/>
</calcChain>
</file>

<file path=xl/sharedStrings.xml><?xml version="1.0" encoding="utf-8"?>
<sst xmlns="http://schemas.openxmlformats.org/spreadsheetml/2006/main" count="29" uniqueCount="29">
  <si>
    <t>Kwota kredytu</t>
  </si>
  <si>
    <t>razem oprocentowanie</t>
  </si>
  <si>
    <t>Planowane roczne spłaty kredytu</t>
  </si>
  <si>
    <t>Data spłaty raty kapitałowej*</t>
  </si>
  <si>
    <t>Kwota raty kapitałowej **</t>
  </si>
  <si>
    <t>Kwota kapitału pozostająca do spłaty</t>
  </si>
  <si>
    <t>Okres rozliczeniowy odsetek (okres naliczania odsetek)</t>
  </si>
  <si>
    <t>Data płatności odsetek (do dnia)</t>
  </si>
  <si>
    <t>Okres obrachunkowy odsetek (od dnia do dnia)</t>
  </si>
  <si>
    <t>Kwota odsetek za dany okres rozliczeniowy</t>
  </si>
  <si>
    <t>Liczba dni miesiąca/okresu rozliczeniowego odsetek</t>
  </si>
  <si>
    <t>Liczba dni roku</t>
  </si>
  <si>
    <t>Kwota odsetek za dany rok kalendarzowy</t>
  </si>
  <si>
    <t>od</t>
  </si>
  <si>
    <t>do</t>
  </si>
  <si>
    <t>od 01.01.2021 r. do 31.03.2021 r.</t>
  </si>
  <si>
    <t xml:space="preserve">od 01.04.2021 r. do 30.06.2021 r. </t>
  </si>
  <si>
    <t>od 01.07.2021 r. do 30.09.2021 r.</t>
  </si>
  <si>
    <t>od 01.10.2021 r. do 31.12.2021 r.</t>
  </si>
  <si>
    <t>od 01.01.2022 r. do 31.03.2022 r.</t>
  </si>
  <si>
    <t xml:space="preserve">od 01.04.2022 r. do 30.06.2022 r. </t>
  </si>
  <si>
    <t>od 01.07.2022 r. do 30.09.2022 r.</t>
  </si>
  <si>
    <t>od 01.10.2022 r. do 31.12.2022 r.</t>
  </si>
  <si>
    <t>RAZEM odsetki</t>
  </si>
  <si>
    <t>WIBOR 3M - na dzień 07.10.2020</t>
  </si>
  <si>
    <t xml:space="preserve">marża banku </t>
  </si>
  <si>
    <t>*) w 2020 roku data uruchomienia transzy kredytu</t>
  </si>
  <si>
    <t>**) w 2020 roku kwota uruchomionego kredytu</t>
  </si>
  <si>
    <t>od 26.10.2020 r. do 31.12.2020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</si>
</sst>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#,##0.00_ ;[Red]\-#,##0.00\ 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10" fontId="2" fillId="0" borderId="0" xfId="1" applyNumberFormat="1" applyFont="1" applyFill="1"/>
    <xf numFmtId="10" fontId="3" fillId="0" borderId="1" xfId="1" applyNumberFormat="1" applyFont="1" applyFill="1" applyBorder="1"/>
    <xf numFmtId="10" fontId="6" fillId="0" borderId="1" xfId="1" applyNumberFormat="1" applyFont="1" applyFill="1" applyBorder="1"/>
    <xf numFmtId="0" fontId="2" fillId="0" borderId="0" xfId="0" applyFont="1" applyFill="1"/>
    <xf numFmtId="8" fontId="2" fillId="0" borderId="0" xfId="0" applyNumberFormat="1" applyFont="1" applyFill="1" applyAlignment="1">
      <alignment vertical="center"/>
    </xf>
    <xf numFmtId="164" fontId="2" fillId="0" borderId="0" xfId="0" applyNumberFormat="1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/>
    <xf numFmtId="8" fontId="4" fillId="0" borderId="0" xfId="0" applyNumberFormat="1" applyFont="1" applyFill="1"/>
    <xf numFmtId="10" fontId="2" fillId="0" borderId="0" xfId="0" applyNumberFormat="1" applyFont="1" applyFill="1" applyAlignment="1">
      <alignment vertical="center"/>
    </xf>
    <xf numFmtId="9" fontId="2" fillId="0" borderId="0" xfId="0" applyNumberFormat="1" applyFont="1" applyFill="1"/>
    <xf numFmtId="10" fontId="2" fillId="0" borderId="0" xfId="0" applyNumberFormat="1" applyFont="1" applyFill="1"/>
    <xf numFmtId="165" fontId="3" fillId="0" borderId="0" xfId="0" applyNumberFormat="1" applyFont="1" applyFill="1"/>
    <xf numFmtId="165" fontId="2" fillId="0" borderId="0" xfId="0" applyNumberFormat="1" applyFont="1" applyFill="1"/>
    <xf numFmtId="0" fontId="7" fillId="0" borderId="0" xfId="0" applyFont="1" applyFill="1"/>
    <xf numFmtId="0" fontId="8" fillId="0" borderId="0" xfId="0" applyFont="1" applyFill="1" applyAlignment="1">
      <alignment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/>
    <xf numFmtId="14" fontId="2" fillId="0" borderId="7" xfId="0" applyNumberFormat="1" applyFont="1" applyFill="1" applyBorder="1"/>
    <xf numFmtId="164" fontId="2" fillId="0" borderId="7" xfId="0" applyNumberFormat="1" applyFont="1" applyFill="1" applyBorder="1"/>
    <xf numFmtId="14" fontId="7" fillId="0" borderId="7" xfId="0" applyNumberFormat="1" applyFont="1" applyFill="1" applyBorder="1" applyAlignment="1">
      <alignment horizontal="center" vertical="center" wrapText="1"/>
    </xf>
    <xf numFmtId="8" fontId="2" fillId="0" borderId="7" xfId="0" applyNumberFormat="1" applyFont="1" applyFill="1" applyBorder="1"/>
    <xf numFmtId="0" fontId="2" fillId="0" borderId="7" xfId="0" applyFont="1" applyFill="1" applyBorder="1" applyAlignment="1">
      <alignment horizontal="center" vertical="center"/>
    </xf>
    <xf numFmtId="8" fontId="2" fillId="0" borderId="0" xfId="0" applyNumberFormat="1" applyFont="1" applyFill="1"/>
    <xf numFmtId="14" fontId="2" fillId="0" borderId="1" xfId="0" applyNumberFormat="1" applyFont="1" applyFill="1" applyBorder="1"/>
    <xf numFmtId="164" fontId="2" fillId="0" borderId="1" xfId="0" applyNumberFormat="1" applyFont="1" applyFill="1" applyBorder="1"/>
    <xf numFmtId="14" fontId="7" fillId="0" borderId="1" xfId="0" applyNumberFormat="1" applyFont="1" applyFill="1" applyBorder="1" applyAlignment="1">
      <alignment horizontal="center" vertical="center" wrapText="1"/>
    </xf>
    <xf numFmtId="8" fontId="2" fillId="0" borderId="1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14" fontId="2" fillId="0" borderId="3" xfId="0" applyNumberFormat="1" applyFont="1" applyFill="1" applyBorder="1"/>
    <xf numFmtId="164" fontId="2" fillId="0" borderId="3" xfId="0" applyNumberFormat="1" applyFont="1" applyFill="1" applyBorder="1"/>
    <xf numFmtId="14" fontId="7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/>
    <xf numFmtId="14" fontId="2" fillId="0" borderId="10" xfId="0" applyNumberFormat="1" applyFont="1" applyFill="1" applyBorder="1"/>
    <xf numFmtId="164" fontId="2" fillId="0" borderId="10" xfId="0" applyNumberFormat="1" applyFont="1" applyFill="1" applyBorder="1"/>
    <xf numFmtId="14" fontId="7" fillId="0" borderId="10" xfId="0" applyNumberFormat="1" applyFont="1" applyFill="1" applyBorder="1" applyAlignment="1">
      <alignment horizontal="center" vertical="center" wrapText="1"/>
    </xf>
    <xf numFmtId="8" fontId="2" fillId="0" borderId="10" xfId="0" applyNumberFormat="1" applyFont="1" applyFill="1" applyBorder="1"/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5" fontId="6" fillId="0" borderId="0" xfId="0" applyNumberFormat="1" applyFont="1" applyFill="1"/>
    <xf numFmtId="10" fontId="6" fillId="0" borderId="2" xfId="1" applyNumberFormat="1" applyFont="1" applyFill="1" applyBorder="1"/>
    <xf numFmtId="10" fontId="6" fillId="0" borderId="0" xfId="1" applyNumberFormat="1" applyFont="1" applyFill="1" applyBorder="1"/>
    <xf numFmtId="14" fontId="2" fillId="0" borderId="5" xfId="0" applyNumberFormat="1" applyFont="1" applyFill="1" applyBorder="1"/>
    <xf numFmtId="164" fontId="2" fillId="0" borderId="5" xfId="0" applyNumberFormat="1" applyFont="1" applyFill="1" applyBorder="1"/>
    <xf numFmtId="14" fontId="7" fillId="0" borderId="5" xfId="0" applyNumberFormat="1" applyFont="1" applyFill="1" applyBorder="1" applyAlignment="1">
      <alignment horizontal="center" vertical="center" wrapText="1"/>
    </xf>
    <xf numFmtId="8" fontId="2" fillId="0" borderId="5" xfId="0" applyNumberFormat="1" applyFont="1" applyFill="1" applyBorder="1"/>
    <xf numFmtId="164" fontId="3" fillId="0" borderId="0" xfId="0" applyNumberFormat="1" applyFont="1" applyFill="1"/>
    <xf numFmtId="0" fontId="2" fillId="0" borderId="0" xfId="0" applyFont="1" applyFill="1" applyBorder="1"/>
    <xf numFmtId="10" fontId="2" fillId="2" borderId="1" xfId="1" applyNumberFormat="1" applyFont="1" applyFill="1" applyBorder="1" applyProtection="1"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8" fontId="9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/>
    <xf numFmtId="2" fontId="5" fillId="0" borderId="1" xfId="0" applyNumberFormat="1" applyFont="1" applyFill="1" applyBorder="1"/>
    <xf numFmtId="165" fontId="2" fillId="2" borderId="1" xfId="0" applyNumberFormat="1" applyFont="1" applyFill="1" applyBorder="1"/>
    <xf numFmtId="0" fontId="2" fillId="2" borderId="1" xfId="0" applyFont="1" applyFill="1" applyBorder="1"/>
    <xf numFmtId="0" fontId="5" fillId="2" borderId="1" xfId="0" applyFont="1" applyFill="1" applyBorder="1"/>
    <xf numFmtId="165" fontId="2" fillId="0" borderId="1" xfId="0" applyNumberFormat="1" applyFont="1" applyFill="1" applyBorder="1"/>
    <xf numFmtId="0" fontId="2" fillId="0" borderId="1" xfId="0" applyFont="1" applyFill="1" applyBorder="1"/>
    <xf numFmtId="0" fontId="5" fillId="0" borderId="1" xfId="0" applyFont="1" applyFill="1" applyBorder="1"/>
    <xf numFmtId="165" fontId="2" fillId="0" borderId="0" xfId="0" applyNumberFormat="1" applyFont="1" applyFill="1"/>
    <xf numFmtId="0" fontId="2" fillId="0" borderId="0" xfId="0" applyFont="1" applyFill="1"/>
    <xf numFmtId="8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8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8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4" fontId="7" fillId="0" borderId="8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8" fontId="2" fillId="0" borderId="7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8" fontId="2" fillId="0" borderId="5" xfId="0" applyNumberFormat="1" applyFont="1" applyFill="1" applyBorder="1" applyAlignment="1">
      <alignment vertical="center" wrapText="1"/>
    </xf>
    <xf numFmtId="8" fontId="2" fillId="0" borderId="1" xfId="0" applyNumberFormat="1" applyFont="1" applyFill="1" applyBorder="1" applyAlignment="1">
      <alignment vertical="center" wrapText="1"/>
    </xf>
    <xf numFmtId="14" fontId="4" fillId="0" borderId="12" xfId="0" applyNumberFormat="1" applyFont="1" applyFill="1" applyBorder="1" applyAlignment="1">
      <alignment horizontal="right"/>
    </xf>
    <xf numFmtId="0" fontId="12" fillId="0" borderId="12" xfId="0" applyFont="1" applyFill="1" applyBorder="1" applyAlignment="1">
      <alignment horizontal="righ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9CC59-3F42-47E1-A3DF-58C6A6AE25C0}">
  <sheetPr>
    <tabColor rgb="FF66FFFF"/>
    <pageSetUpPr fitToPage="1"/>
  </sheetPr>
  <dimension ref="A1:Q53"/>
  <sheetViews>
    <sheetView tabSelected="1" view="pageBreakPreview" topLeftCell="C6" zoomScaleNormal="100" zoomScaleSheetLayoutView="100" workbookViewId="0">
      <selection activeCell="L25" sqref="L25:L36"/>
    </sheetView>
  </sheetViews>
  <sheetFormatPr defaultColWidth="8.85546875" defaultRowHeight="15" x14ac:dyDescent="0.25"/>
  <cols>
    <col min="1" max="1" width="14.85546875" style="6" hidden="1" customWidth="1"/>
    <col min="2" max="2" width="8.85546875" style="5" hidden="1" customWidth="1"/>
    <col min="3" max="3" width="12.85546875" style="5" bestFit="1" customWidth="1"/>
    <col min="4" max="4" width="17.28515625" style="7" customWidth="1"/>
    <col min="5" max="5" width="16" style="5" customWidth="1"/>
    <col min="6" max="9" width="14.7109375" style="8" customWidth="1"/>
    <col min="10" max="10" width="13.7109375" style="5" bestFit="1" customWidth="1"/>
    <col min="11" max="11" width="13.28515625" style="5" bestFit="1" customWidth="1"/>
    <col min="12" max="12" width="11.5703125" style="5" bestFit="1" customWidth="1"/>
    <col min="13" max="13" width="13.7109375" style="9" hidden="1" customWidth="1"/>
    <col min="14" max="14" width="14.28515625" style="5" customWidth="1"/>
    <col min="15" max="15" width="13.7109375" style="5" customWidth="1"/>
    <col min="16" max="16" width="10.7109375" style="5" customWidth="1"/>
    <col min="17" max="17" width="12.7109375" style="5" customWidth="1"/>
    <col min="18" max="18" width="8.85546875" style="5" customWidth="1"/>
    <col min="19" max="16384" width="8.85546875" style="5"/>
  </cols>
  <sheetData>
    <row r="1" spans="1:17" ht="13.9" x14ac:dyDescent="0.25">
      <c r="K1" s="2"/>
    </row>
    <row r="2" spans="1:17" ht="13.9" x14ac:dyDescent="0.25">
      <c r="C2" s="10" t="s">
        <v>0</v>
      </c>
      <c r="E2" s="11">
        <v>3485125.7</v>
      </c>
      <c r="F2" s="7"/>
      <c r="H2" s="16"/>
      <c r="K2" s="2"/>
    </row>
    <row r="3" spans="1:17" ht="13.9" x14ac:dyDescent="0.25">
      <c r="H3" s="26"/>
      <c r="K3" s="2"/>
    </row>
    <row r="4" spans="1:17" ht="13.9" x14ac:dyDescent="0.25">
      <c r="K4" s="2"/>
    </row>
    <row r="5" spans="1:17" x14ac:dyDescent="0.25">
      <c r="C5" s="63" t="s">
        <v>24</v>
      </c>
      <c r="D5" s="63"/>
      <c r="E5" s="64"/>
      <c r="F5" s="64"/>
      <c r="G5" s="64"/>
      <c r="H5" s="64"/>
      <c r="I5" s="64"/>
      <c r="J5" s="3">
        <v>2.2000000000000001E-3</v>
      </c>
      <c r="K5" s="14"/>
      <c r="L5" s="2"/>
    </row>
    <row r="6" spans="1:17" x14ac:dyDescent="0.25">
      <c r="C6" s="65" t="s">
        <v>25</v>
      </c>
      <c r="D6" s="66"/>
      <c r="E6" s="67"/>
      <c r="F6" s="67"/>
      <c r="G6" s="67"/>
      <c r="H6" s="67"/>
      <c r="I6" s="67"/>
      <c r="J6" s="52">
        <v>0.03</v>
      </c>
      <c r="K6" s="14"/>
      <c r="L6" s="14"/>
      <c r="M6" s="12"/>
      <c r="N6" s="13"/>
      <c r="O6" s="14"/>
    </row>
    <row r="7" spans="1:17" ht="14.45" x14ac:dyDescent="0.3">
      <c r="C7" s="68" t="s">
        <v>1</v>
      </c>
      <c r="D7" s="69"/>
      <c r="E7" s="70"/>
      <c r="F7" s="70"/>
      <c r="G7" s="70"/>
      <c r="H7" s="70"/>
      <c r="I7" s="70"/>
      <c r="J7" s="4">
        <f>SUM(J5:J6)</f>
        <v>3.2199999999999999E-2</v>
      </c>
      <c r="K7" s="44"/>
      <c r="L7" s="45"/>
    </row>
    <row r="8" spans="1:17" ht="13.9" x14ac:dyDescent="0.25">
      <c r="C8" s="71"/>
      <c r="D8" s="72"/>
      <c r="E8" s="10"/>
      <c r="F8" s="15"/>
      <c r="G8" s="15"/>
      <c r="H8" s="15"/>
      <c r="I8" s="15"/>
      <c r="J8" s="16"/>
      <c r="K8" s="15"/>
      <c r="L8" s="17"/>
    </row>
    <row r="9" spans="1:17" s="18" customFormat="1" ht="11.25" x14ac:dyDescent="0.2">
      <c r="A9" s="55" t="s">
        <v>2</v>
      </c>
      <c r="C9" s="57" t="s">
        <v>3</v>
      </c>
      <c r="D9" s="59" t="s">
        <v>4</v>
      </c>
      <c r="E9" s="61" t="s">
        <v>5</v>
      </c>
      <c r="F9" s="62" t="s">
        <v>6</v>
      </c>
      <c r="G9" s="53"/>
      <c r="H9" s="82" t="s">
        <v>7</v>
      </c>
      <c r="I9" s="82" t="s">
        <v>8</v>
      </c>
      <c r="J9" s="61" t="s">
        <v>9</v>
      </c>
      <c r="K9" s="53" t="s">
        <v>10</v>
      </c>
      <c r="L9" s="53" t="s">
        <v>11</v>
      </c>
      <c r="M9" s="53" t="s">
        <v>12</v>
      </c>
      <c r="N9" s="54"/>
      <c r="O9" s="83"/>
    </row>
    <row r="10" spans="1:17" s="18" customFormat="1" ht="11.25" x14ac:dyDescent="0.2">
      <c r="A10" s="56"/>
      <c r="C10" s="58"/>
      <c r="D10" s="60"/>
      <c r="E10" s="53"/>
      <c r="F10" s="19" t="s">
        <v>13</v>
      </c>
      <c r="G10" s="19" t="s">
        <v>14</v>
      </c>
      <c r="H10" s="53"/>
      <c r="I10" s="53"/>
      <c r="J10" s="53"/>
      <c r="K10" s="53"/>
      <c r="L10" s="53"/>
      <c r="M10" s="53"/>
      <c r="N10" s="54"/>
      <c r="O10" s="83"/>
    </row>
    <row r="11" spans="1:17" ht="14.45" hidden="1" thickTop="1" x14ac:dyDescent="0.25">
      <c r="A11" s="84"/>
      <c r="B11" s="20"/>
      <c r="C11" s="21"/>
      <c r="D11" s="22"/>
      <c r="E11" s="22"/>
      <c r="F11" s="23"/>
      <c r="G11" s="23"/>
      <c r="H11" s="86"/>
      <c r="I11" s="86"/>
      <c r="J11" s="24"/>
      <c r="K11" s="25"/>
      <c r="L11" s="87">
        <v>366</v>
      </c>
      <c r="M11" s="91">
        <f>SUM(J17:J19)</f>
        <v>0</v>
      </c>
      <c r="N11" s="80"/>
      <c r="O11" s="73"/>
      <c r="Q11" s="26"/>
    </row>
    <row r="12" spans="1:17" ht="13.9" hidden="1" x14ac:dyDescent="0.25">
      <c r="A12" s="85"/>
      <c r="C12" s="27"/>
      <c r="D12" s="28"/>
      <c r="E12" s="28"/>
      <c r="F12" s="29"/>
      <c r="G12" s="29"/>
      <c r="H12" s="76"/>
      <c r="I12" s="76"/>
      <c r="J12" s="30"/>
      <c r="K12" s="31"/>
      <c r="L12" s="88"/>
      <c r="M12" s="92"/>
      <c r="N12" s="81"/>
      <c r="O12" s="74"/>
    </row>
    <row r="13" spans="1:17" ht="13.9" hidden="1" x14ac:dyDescent="0.25">
      <c r="A13" s="85"/>
      <c r="C13" s="27"/>
      <c r="D13" s="28"/>
      <c r="E13" s="28"/>
      <c r="F13" s="29"/>
      <c r="G13" s="29"/>
      <c r="H13" s="77"/>
      <c r="I13" s="77"/>
      <c r="J13" s="30"/>
      <c r="K13" s="31"/>
      <c r="L13" s="88"/>
      <c r="M13" s="92"/>
      <c r="N13" s="81"/>
      <c r="O13" s="74"/>
    </row>
    <row r="14" spans="1:17" ht="13.9" hidden="1" x14ac:dyDescent="0.25">
      <c r="A14" s="85"/>
      <c r="C14" s="27"/>
      <c r="D14" s="28"/>
      <c r="E14" s="28"/>
      <c r="F14" s="29"/>
      <c r="G14" s="29"/>
      <c r="H14" s="75"/>
      <c r="I14" s="75"/>
      <c r="J14" s="30"/>
      <c r="K14" s="31"/>
      <c r="L14" s="88"/>
      <c r="M14" s="92"/>
      <c r="N14" s="81"/>
      <c r="O14" s="74"/>
    </row>
    <row r="15" spans="1:17" ht="13.9" hidden="1" x14ac:dyDescent="0.25">
      <c r="A15" s="85"/>
      <c r="C15" s="27"/>
      <c r="D15" s="28"/>
      <c r="E15" s="28"/>
      <c r="F15" s="29"/>
      <c r="G15" s="29"/>
      <c r="H15" s="76"/>
      <c r="I15" s="76"/>
      <c r="J15" s="30"/>
      <c r="K15" s="31"/>
      <c r="L15" s="88"/>
      <c r="M15" s="92"/>
      <c r="N15" s="81"/>
      <c r="O15" s="74"/>
    </row>
    <row r="16" spans="1:17" ht="13.9" hidden="1" x14ac:dyDescent="0.25">
      <c r="A16" s="85"/>
      <c r="C16" s="27"/>
      <c r="D16" s="28"/>
      <c r="E16" s="28"/>
      <c r="F16" s="29"/>
      <c r="G16" s="29"/>
      <c r="H16" s="77"/>
      <c r="I16" s="77"/>
      <c r="J16" s="30"/>
      <c r="K16" s="31"/>
      <c r="L16" s="88"/>
      <c r="M16" s="92"/>
      <c r="N16" s="81"/>
      <c r="O16" s="74"/>
    </row>
    <row r="17" spans="1:17" ht="13.9" hidden="1" x14ac:dyDescent="0.25">
      <c r="A17" s="85"/>
      <c r="C17" s="27"/>
      <c r="D17" s="28"/>
      <c r="E17" s="28"/>
      <c r="F17" s="29"/>
      <c r="G17" s="29"/>
      <c r="H17" s="75"/>
      <c r="I17" s="75"/>
      <c r="J17" s="30"/>
      <c r="K17" s="31"/>
      <c r="L17" s="88"/>
      <c r="M17" s="92"/>
      <c r="N17" s="81"/>
      <c r="O17" s="74"/>
    </row>
    <row r="18" spans="1:17" ht="13.9" hidden="1" x14ac:dyDescent="0.25">
      <c r="A18" s="85"/>
      <c r="C18" s="27"/>
      <c r="D18" s="28"/>
      <c r="E18" s="28"/>
      <c r="F18" s="29"/>
      <c r="G18" s="29"/>
      <c r="H18" s="76"/>
      <c r="I18" s="76"/>
      <c r="J18" s="30"/>
      <c r="K18" s="31"/>
      <c r="L18" s="88"/>
      <c r="M18" s="92"/>
      <c r="N18" s="81"/>
      <c r="O18" s="74"/>
    </row>
    <row r="19" spans="1:17" ht="13.9" hidden="1" x14ac:dyDescent="0.25">
      <c r="A19" s="85"/>
      <c r="C19" s="27"/>
      <c r="D19" s="28"/>
      <c r="E19" s="28"/>
      <c r="F19" s="29"/>
      <c r="G19" s="29"/>
      <c r="H19" s="77"/>
      <c r="I19" s="77"/>
      <c r="J19" s="30"/>
      <c r="K19" s="31"/>
      <c r="L19" s="88"/>
      <c r="M19" s="92"/>
      <c r="N19" s="81"/>
      <c r="O19" s="74"/>
    </row>
    <row r="20" spans="1:17" x14ac:dyDescent="0.25">
      <c r="A20" s="85"/>
      <c r="C20" s="27">
        <v>44130</v>
      </c>
      <c r="D20" s="28">
        <v>1000000</v>
      </c>
      <c r="E20" s="28">
        <f>E19+D20</f>
        <v>1000000</v>
      </c>
      <c r="F20" s="29">
        <v>44130</v>
      </c>
      <c r="G20" s="29">
        <v>44135</v>
      </c>
      <c r="H20" s="75">
        <v>44211</v>
      </c>
      <c r="I20" s="75" t="s">
        <v>28</v>
      </c>
      <c r="J20" s="30">
        <f>E20*$J$7/$L$11*K20</f>
        <v>527.86885245901635</v>
      </c>
      <c r="K20" s="31">
        <v>6</v>
      </c>
      <c r="L20" s="88"/>
      <c r="M20" s="92"/>
      <c r="N20" s="81"/>
      <c r="O20" s="74"/>
    </row>
    <row r="21" spans="1:17" x14ac:dyDescent="0.25">
      <c r="A21" s="85"/>
      <c r="C21" s="27"/>
      <c r="D21" s="28"/>
      <c r="E21" s="28">
        <f>E20+D21</f>
        <v>1000000</v>
      </c>
      <c r="F21" s="29">
        <v>44136</v>
      </c>
      <c r="G21" s="29">
        <v>44164</v>
      </c>
      <c r="H21" s="78"/>
      <c r="I21" s="78"/>
      <c r="J21" s="30">
        <f>E21*$J$7/$L$11*K21</f>
        <v>2551.3661202185795</v>
      </c>
      <c r="K21" s="31">
        <v>29</v>
      </c>
      <c r="L21" s="88"/>
      <c r="M21" s="92"/>
      <c r="N21" s="81"/>
      <c r="O21" s="74"/>
    </row>
    <row r="22" spans="1:17" x14ac:dyDescent="0.25">
      <c r="A22" s="85"/>
      <c r="C22" s="27">
        <v>44165</v>
      </c>
      <c r="D22" s="28">
        <v>1000000</v>
      </c>
      <c r="E22" s="28">
        <f>E21+D22</f>
        <v>2000000</v>
      </c>
      <c r="F22" s="29">
        <v>44165</v>
      </c>
      <c r="G22" s="29">
        <v>44165</v>
      </c>
      <c r="H22" s="76"/>
      <c r="I22" s="76"/>
      <c r="J22" s="30">
        <f>E22*$J$7/$L$11*K22</f>
        <v>175.95628415300547</v>
      </c>
      <c r="K22" s="31">
        <v>1</v>
      </c>
      <c r="L22" s="88"/>
      <c r="M22" s="92"/>
      <c r="N22" s="81"/>
      <c r="O22" s="74"/>
    </row>
    <row r="23" spans="1:17" x14ac:dyDescent="0.25">
      <c r="A23" s="85"/>
      <c r="C23" s="32"/>
      <c r="D23" s="33"/>
      <c r="E23" s="33">
        <f>E22+D23</f>
        <v>2000000</v>
      </c>
      <c r="F23" s="34">
        <v>44166</v>
      </c>
      <c r="G23" s="34">
        <v>44174</v>
      </c>
      <c r="H23" s="76"/>
      <c r="I23" s="76"/>
      <c r="J23" s="30">
        <f>E23*$J$7/$L$11*K23</f>
        <v>1583.6065573770493</v>
      </c>
      <c r="K23" s="35">
        <v>9</v>
      </c>
      <c r="L23" s="89"/>
      <c r="M23" s="93"/>
      <c r="N23" s="81"/>
      <c r="O23" s="74"/>
    </row>
    <row r="24" spans="1:17" ht="15.75" thickBot="1" x14ac:dyDescent="0.3">
      <c r="A24" s="85"/>
      <c r="B24" s="36">
        <f>SUM(D11:D24)</f>
        <v>3485125.7</v>
      </c>
      <c r="C24" s="37">
        <v>44175</v>
      </c>
      <c r="D24" s="38">
        <v>1485125.7</v>
      </c>
      <c r="E24" s="38">
        <f>E23+D24</f>
        <v>3485125.7</v>
      </c>
      <c r="F24" s="39">
        <v>44175</v>
      </c>
      <c r="G24" s="39">
        <v>44196</v>
      </c>
      <c r="H24" s="79"/>
      <c r="I24" s="79"/>
      <c r="J24" s="40">
        <f>E24*$J$7/$L$11*K24</f>
        <v>6745.5274477595622</v>
      </c>
      <c r="K24" s="41">
        <v>22</v>
      </c>
      <c r="L24" s="90"/>
      <c r="M24" s="94"/>
      <c r="N24" s="81"/>
      <c r="O24" s="74"/>
    </row>
    <row r="25" spans="1:17" ht="15.75" thickTop="1" x14ac:dyDescent="0.25">
      <c r="A25" s="84">
        <f>SUM(D25:D36)</f>
        <v>3485125.7</v>
      </c>
      <c r="C25" s="46">
        <v>44227</v>
      </c>
      <c r="D25" s="47"/>
      <c r="E25" s="47">
        <f t="shared" ref="E25:E48" si="0">E24-D25</f>
        <v>3485125.7</v>
      </c>
      <c r="F25" s="48">
        <v>44197</v>
      </c>
      <c r="G25" s="48">
        <v>44227</v>
      </c>
      <c r="H25" s="78">
        <v>44301</v>
      </c>
      <c r="I25" s="78" t="s">
        <v>15</v>
      </c>
      <c r="J25" s="49">
        <f t="shared" ref="J25:J48" si="1">E24*$J$7/$L$25*K25</f>
        <v>9531.1026677808204</v>
      </c>
      <c r="K25" s="42">
        <v>31</v>
      </c>
      <c r="L25" s="95">
        <f>SUM(K25:K36)</f>
        <v>365</v>
      </c>
      <c r="M25" s="96">
        <f>SUM(J20:J33)</f>
        <v>95519.519723391873</v>
      </c>
      <c r="N25" s="80"/>
      <c r="O25" s="73"/>
      <c r="Q25" s="26"/>
    </row>
    <row r="26" spans="1:17" x14ac:dyDescent="0.25">
      <c r="A26" s="85"/>
      <c r="C26" s="27">
        <v>44255</v>
      </c>
      <c r="D26" s="28"/>
      <c r="E26" s="28">
        <f t="shared" si="0"/>
        <v>3485125.7</v>
      </c>
      <c r="F26" s="29">
        <v>44228</v>
      </c>
      <c r="G26" s="29">
        <v>44255</v>
      </c>
      <c r="H26" s="76"/>
      <c r="I26" s="76"/>
      <c r="J26" s="30">
        <f t="shared" si="1"/>
        <v>8608.7378934794506</v>
      </c>
      <c r="K26" s="31">
        <v>28</v>
      </c>
      <c r="L26" s="88"/>
      <c r="M26" s="92"/>
      <c r="N26" s="81"/>
      <c r="O26" s="74"/>
    </row>
    <row r="27" spans="1:17" x14ac:dyDescent="0.25">
      <c r="A27" s="85"/>
      <c r="C27" s="27">
        <v>44286</v>
      </c>
      <c r="D27" s="28"/>
      <c r="E27" s="28">
        <f t="shared" si="0"/>
        <v>3485125.7</v>
      </c>
      <c r="F27" s="29">
        <v>44256</v>
      </c>
      <c r="G27" s="29">
        <v>44286</v>
      </c>
      <c r="H27" s="77"/>
      <c r="I27" s="77"/>
      <c r="J27" s="30">
        <f t="shared" si="1"/>
        <v>9531.1026677808204</v>
      </c>
      <c r="K27" s="31">
        <v>31</v>
      </c>
      <c r="L27" s="88"/>
      <c r="M27" s="92"/>
      <c r="N27" s="81"/>
      <c r="O27" s="74"/>
    </row>
    <row r="28" spans="1:17" x14ac:dyDescent="0.25">
      <c r="A28" s="85"/>
      <c r="C28" s="27">
        <v>44316</v>
      </c>
      <c r="D28" s="28"/>
      <c r="E28" s="28">
        <f t="shared" si="0"/>
        <v>3485125.7</v>
      </c>
      <c r="F28" s="29">
        <v>44287</v>
      </c>
      <c r="G28" s="29">
        <v>44316</v>
      </c>
      <c r="H28" s="75">
        <v>44392</v>
      </c>
      <c r="I28" s="75" t="s">
        <v>16</v>
      </c>
      <c r="J28" s="30">
        <f t="shared" si="1"/>
        <v>9223.6477430136983</v>
      </c>
      <c r="K28" s="31">
        <v>30</v>
      </c>
      <c r="L28" s="88"/>
      <c r="M28" s="92"/>
      <c r="N28" s="81"/>
      <c r="O28" s="74"/>
    </row>
    <row r="29" spans="1:17" x14ac:dyDescent="0.25">
      <c r="A29" s="85"/>
      <c r="C29" s="27">
        <v>44347</v>
      </c>
      <c r="D29" s="28"/>
      <c r="E29" s="28">
        <f t="shared" si="0"/>
        <v>3485125.7</v>
      </c>
      <c r="F29" s="29">
        <v>44317</v>
      </c>
      <c r="G29" s="29">
        <v>44347</v>
      </c>
      <c r="H29" s="76"/>
      <c r="I29" s="76"/>
      <c r="J29" s="30">
        <f t="shared" si="1"/>
        <v>9531.1026677808204</v>
      </c>
      <c r="K29" s="31">
        <v>31</v>
      </c>
      <c r="L29" s="88"/>
      <c r="M29" s="92"/>
      <c r="N29" s="81"/>
      <c r="O29" s="74"/>
    </row>
    <row r="30" spans="1:17" x14ac:dyDescent="0.25">
      <c r="A30" s="85"/>
      <c r="C30" s="27">
        <v>44377</v>
      </c>
      <c r="D30" s="28"/>
      <c r="E30" s="28">
        <f t="shared" si="0"/>
        <v>3485125.7</v>
      </c>
      <c r="F30" s="29">
        <v>44348</v>
      </c>
      <c r="G30" s="29">
        <v>44377</v>
      </c>
      <c r="H30" s="77"/>
      <c r="I30" s="77"/>
      <c r="J30" s="30">
        <f t="shared" si="1"/>
        <v>9223.6477430136983</v>
      </c>
      <c r="K30" s="31">
        <v>30</v>
      </c>
      <c r="L30" s="88"/>
      <c r="M30" s="92"/>
      <c r="N30" s="81"/>
      <c r="O30" s="74"/>
    </row>
    <row r="31" spans="1:17" x14ac:dyDescent="0.25">
      <c r="A31" s="85"/>
      <c r="C31" s="27">
        <v>44408</v>
      </c>
      <c r="D31" s="28"/>
      <c r="E31" s="28">
        <f t="shared" si="0"/>
        <v>3485125.7</v>
      </c>
      <c r="F31" s="29">
        <v>44378</v>
      </c>
      <c r="G31" s="29">
        <v>44408</v>
      </c>
      <c r="H31" s="75">
        <v>44484</v>
      </c>
      <c r="I31" s="75" t="s">
        <v>17</v>
      </c>
      <c r="J31" s="30">
        <f t="shared" si="1"/>
        <v>9531.1026677808204</v>
      </c>
      <c r="K31" s="31">
        <v>31</v>
      </c>
      <c r="L31" s="88"/>
      <c r="M31" s="92"/>
      <c r="N31" s="81"/>
      <c r="O31" s="74"/>
    </row>
    <row r="32" spans="1:17" x14ac:dyDescent="0.25">
      <c r="A32" s="85"/>
      <c r="C32" s="27">
        <v>44439</v>
      </c>
      <c r="D32" s="28"/>
      <c r="E32" s="28">
        <f t="shared" si="0"/>
        <v>3485125.7</v>
      </c>
      <c r="F32" s="29">
        <v>44409</v>
      </c>
      <c r="G32" s="29">
        <v>44439</v>
      </c>
      <c r="H32" s="76"/>
      <c r="I32" s="76"/>
      <c r="J32" s="30">
        <f t="shared" si="1"/>
        <v>9531.1026677808204</v>
      </c>
      <c r="K32" s="31">
        <v>31</v>
      </c>
      <c r="L32" s="88"/>
      <c r="M32" s="92"/>
      <c r="N32" s="81"/>
      <c r="O32" s="74"/>
    </row>
    <row r="33" spans="1:17" x14ac:dyDescent="0.25">
      <c r="A33" s="85"/>
      <c r="C33" s="27">
        <v>44469</v>
      </c>
      <c r="D33" s="28"/>
      <c r="E33" s="28">
        <f t="shared" si="0"/>
        <v>3485125.7</v>
      </c>
      <c r="F33" s="29">
        <v>44440</v>
      </c>
      <c r="G33" s="29">
        <v>44469</v>
      </c>
      <c r="H33" s="77"/>
      <c r="I33" s="77"/>
      <c r="J33" s="30">
        <f t="shared" si="1"/>
        <v>9223.6477430136983</v>
      </c>
      <c r="K33" s="31">
        <v>30</v>
      </c>
      <c r="L33" s="88"/>
      <c r="M33" s="92"/>
      <c r="N33" s="81"/>
      <c r="O33" s="74"/>
    </row>
    <row r="34" spans="1:17" x14ac:dyDescent="0.25">
      <c r="A34" s="85"/>
      <c r="C34" s="27">
        <v>44500</v>
      </c>
      <c r="D34" s="28"/>
      <c r="E34" s="28">
        <f t="shared" si="0"/>
        <v>3485125.7</v>
      </c>
      <c r="F34" s="29">
        <v>44470</v>
      </c>
      <c r="G34" s="29">
        <v>44500</v>
      </c>
      <c r="H34" s="75">
        <v>44576</v>
      </c>
      <c r="I34" s="75" t="s">
        <v>18</v>
      </c>
      <c r="J34" s="30">
        <f t="shared" si="1"/>
        <v>9531.1026677808204</v>
      </c>
      <c r="K34" s="31">
        <v>31</v>
      </c>
      <c r="L34" s="88"/>
      <c r="M34" s="92"/>
      <c r="N34" s="81"/>
      <c r="O34" s="74"/>
    </row>
    <row r="35" spans="1:17" x14ac:dyDescent="0.25">
      <c r="A35" s="85"/>
      <c r="C35" s="27">
        <v>44530</v>
      </c>
      <c r="D35" s="28"/>
      <c r="E35" s="28">
        <f t="shared" si="0"/>
        <v>3485125.7</v>
      </c>
      <c r="F35" s="29">
        <v>44501</v>
      </c>
      <c r="G35" s="29">
        <v>44530</v>
      </c>
      <c r="H35" s="76"/>
      <c r="I35" s="76"/>
      <c r="J35" s="30">
        <f t="shared" si="1"/>
        <v>9223.6477430136983</v>
      </c>
      <c r="K35" s="31">
        <v>30</v>
      </c>
      <c r="L35" s="88"/>
      <c r="M35" s="92"/>
      <c r="N35" s="81"/>
      <c r="O35" s="74"/>
    </row>
    <row r="36" spans="1:17" x14ac:dyDescent="0.25">
      <c r="A36" s="85"/>
      <c r="B36" s="5">
        <f>SUM(D25:D36)</f>
        <v>3485125.7</v>
      </c>
      <c r="C36" s="27">
        <v>44561</v>
      </c>
      <c r="D36" s="28">
        <v>3485125.7</v>
      </c>
      <c r="E36" s="28">
        <f t="shared" si="0"/>
        <v>0</v>
      </c>
      <c r="F36" s="29">
        <v>44531</v>
      </c>
      <c r="G36" s="29">
        <v>44561</v>
      </c>
      <c r="H36" s="77"/>
      <c r="I36" s="77"/>
      <c r="J36" s="30">
        <f>E35*$J$7/$L$25*K36</f>
        <v>9531.1026677808204</v>
      </c>
      <c r="K36" s="31">
        <v>31</v>
      </c>
      <c r="L36" s="88"/>
      <c r="M36" s="92"/>
      <c r="N36" s="81"/>
      <c r="O36" s="74"/>
    </row>
    <row r="37" spans="1:17" x14ac:dyDescent="0.25">
      <c r="A37" s="84">
        <f>SUM(D37:D48)</f>
        <v>0</v>
      </c>
      <c r="C37" s="27">
        <v>44592</v>
      </c>
      <c r="D37" s="47"/>
      <c r="E37" s="28">
        <f t="shared" si="0"/>
        <v>0</v>
      </c>
      <c r="F37" s="29">
        <v>44562</v>
      </c>
      <c r="G37" s="29">
        <v>44592</v>
      </c>
      <c r="H37" s="75">
        <v>44666</v>
      </c>
      <c r="I37" s="75" t="s">
        <v>19</v>
      </c>
      <c r="J37" s="30">
        <f t="shared" si="1"/>
        <v>0</v>
      </c>
      <c r="K37" s="31">
        <v>31</v>
      </c>
      <c r="L37" s="88">
        <f>SUM(K37:K48)</f>
        <v>365</v>
      </c>
      <c r="M37" s="97">
        <f>SUM(J34:J45)</f>
        <v>28285.853078575339</v>
      </c>
      <c r="N37" s="80"/>
      <c r="O37" s="73"/>
      <c r="Q37" s="26"/>
    </row>
    <row r="38" spans="1:17" x14ac:dyDescent="0.25">
      <c r="A38" s="85"/>
      <c r="C38" s="27">
        <v>44620</v>
      </c>
      <c r="D38" s="28"/>
      <c r="E38" s="28">
        <f t="shared" si="0"/>
        <v>0</v>
      </c>
      <c r="F38" s="29">
        <v>44593</v>
      </c>
      <c r="G38" s="29">
        <v>44620</v>
      </c>
      <c r="H38" s="76"/>
      <c r="I38" s="76"/>
      <c r="J38" s="30">
        <f t="shared" si="1"/>
        <v>0</v>
      </c>
      <c r="K38" s="31">
        <v>28</v>
      </c>
      <c r="L38" s="88"/>
      <c r="M38" s="92"/>
      <c r="N38" s="81"/>
      <c r="O38" s="74"/>
    </row>
    <row r="39" spans="1:17" x14ac:dyDescent="0.25">
      <c r="A39" s="85"/>
      <c r="C39" s="27">
        <v>44651</v>
      </c>
      <c r="D39" s="28"/>
      <c r="E39" s="28">
        <f t="shared" si="0"/>
        <v>0</v>
      </c>
      <c r="F39" s="29">
        <v>44621</v>
      </c>
      <c r="G39" s="29">
        <v>44651</v>
      </c>
      <c r="H39" s="77"/>
      <c r="I39" s="77"/>
      <c r="J39" s="30">
        <f t="shared" si="1"/>
        <v>0</v>
      </c>
      <c r="K39" s="31">
        <v>31</v>
      </c>
      <c r="L39" s="88"/>
      <c r="M39" s="92"/>
      <c r="N39" s="81"/>
      <c r="O39" s="74"/>
    </row>
    <row r="40" spans="1:17" x14ac:dyDescent="0.25">
      <c r="A40" s="85"/>
      <c r="C40" s="27">
        <v>44681</v>
      </c>
      <c r="D40" s="28"/>
      <c r="E40" s="28">
        <f t="shared" si="0"/>
        <v>0</v>
      </c>
      <c r="F40" s="29">
        <v>44652</v>
      </c>
      <c r="G40" s="29">
        <v>44681</v>
      </c>
      <c r="H40" s="75">
        <v>44757</v>
      </c>
      <c r="I40" s="75" t="s">
        <v>20</v>
      </c>
      <c r="J40" s="30">
        <f t="shared" si="1"/>
        <v>0</v>
      </c>
      <c r="K40" s="31">
        <v>30</v>
      </c>
      <c r="L40" s="88"/>
      <c r="M40" s="92"/>
      <c r="N40" s="81"/>
      <c r="O40" s="74"/>
    </row>
    <row r="41" spans="1:17" x14ac:dyDescent="0.25">
      <c r="A41" s="85"/>
      <c r="C41" s="27">
        <v>44712</v>
      </c>
      <c r="D41" s="28"/>
      <c r="E41" s="28">
        <f t="shared" si="0"/>
        <v>0</v>
      </c>
      <c r="F41" s="29">
        <v>44682</v>
      </c>
      <c r="G41" s="29">
        <v>44712</v>
      </c>
      <c r="H41" s="76"/>
      <c r="I41" s="76"/>
      <c r="J41" s="30">
        <f t="shared" si="1"/>
        <v>0</v>
      </c>
      <c r="K41" s="31">
        <v>31</v>
      </c>
      <c r="L41" s="88"/>
      <c r="M41" s="92"/>
      <c r="N41" s="81"/>
      <c r="O41" s="74"/>
    </row>
    <row r="42" spans="1:17" x14ac:dyDescent="0.25">
      <c r="A42" s="85"/>
      <c r="C42" s="27">
        <v>44742</v>
      </c>
      <c r="D42" s="28"/>
      <c r="E42" s="28">
        <f t="shared" si="0"/>
        <v>0</v>
      </c>
      <c r="F42" s="29">
        <v>44713</v>
      </c>
      <c r="G42" s="29">
        <v>44742</v>
      </c>
      <c r="H42" s="77"/>
      <c r="I42" s="77"/>
      <c r="J42" s="30">
        <f t="shared" si="1"/>
        <v>0</v>
      </c>
      <c r="K42" s="31">
        <v>30</v>
      </c>
      <c r="L42" s="88"/>
      <c r="M42" s="92"/>
      <c r="N42" s="81"/>
      <c r="O42" s="74"/>
    </row>
    <row r="43" spans="1:17" x14ac:dyDescent="0.25">
      <c r="A43" s="85"/>
      <c r="C43" s="27">
        <v>44773</v>
      </c>
      <c r="D43" s="28"/>
      <c r="E43" s="28">
        <f t="shared" si="0"/>
        <v>0</v>
      </c>
      <c r="F43" s="29">
        <v>44743</v>
      </c>
      <c r="G43" s="29">
        <v>44773</v>
      </c>
      <c r="H43" s="75">
        <v>44849</v>
      </c>
      <c r="I43" s="75" t="s">
        <v>21</v>
      </c>
      <c r="J43" s="30">
        <f t="shared" si="1"/>
        <v>0</v>
      </c>
      <c r="K43" s="31">
        <v>31</v>
      </c>
      <c r="L43" s="88"/>
      <c r="M43" s="92"/>
      <c r="N43" s="81"/>
      <c r="O43" s="74"/>
    </row>
    <row r="44" spans="1:17" x14ac:dyDescent="0.25">
      <c r="A44" s="85"/>
      <c r="C44" s="27">
        <v>44804</v>
      </c>
      <c r="D44" s="28"/>
      <c r="E44" s="28">
        <f t="shared" si="0"/>
        <v>0</v>
      </c>
      <c r="F44" s="29">
        <v>44774</v>
      </c>
      <c r="G44" s="29">
        <v>44804</v>
      </c>
      <c r="H44" s="76"/>
      <c r="I44" s="76"/>
      <c r="J44" s="30">
        <f t="shared" si="1"/>
        <v>0</v>
      </c>
      <c r="K44" s="31">
        <v>31</v>
      </c>
      <c r="L44" s="88"/>
      <c r="M44" s="92"/>
      <c r="N44" s="81"/>
      <c r="O44" s="74"/>
    </row>
    <row r="45" spans="1:17" x14ac:dyDescent="0.25">
      <c r="A45" s="85"/>
      <c r="C45" s="27">
        <v>44834</v>
      </c>
      <c r="D45" s="28"/>
      <c r="E45" s="28">
        <f t="shared" si="0"/>
        <v>0</v>
      </c>
      <c r="F45" s="29">
        <v>44805</v>
      </c>
      <c r="G45" s="29">
        <v>44834</v>
      </c>
      <c r="H45" s="77"/>
      <c r="I45" s="77"/>
      <c r="J45" s="30">
        <f t="shared" si="1"/>
        <v>0</v>
      </c>
      <c r="K45" s="31">
        <v>30</v>
      </c>
      <c r="L45" s="88"/>
      <c r="M45" s="92"/>
      <c r="N45" s="81"/>
      <c r="O45" s="74"/>
    </row>
    <row r="46" spans="1:17" x14ac:dyDescent="0.25">
      <c r="A46" s="85"/>
      <c r="C46" s="27">
        <v>44865</v>
      </c>
      <c r="D46" s="28"/>
      <c r="E46" s="28">
        <f t="shared" si="0"/>
        <v>0</v>
      </c>
      <c r="F46" s="29">
        <v>44835</v>
      </c>
      <c r="G46" s="29">
        <v>44865</v>
      </c>
      <c r="H46" s="75">
        <v>44941</v>
      </c>
      <c r="I46" s="75" t="s">
        <v>22</v>
      </c>
      <c r="J46" s="30">
        <f t="shared" si="1"/>
        <v>0</v>
      </c>
      <c r="K46" s="31">
        <v>31</v>
      </c>
      <c r="L46" s="88"/>
      <c r="M46" s="92"/>
      <c r="N46" s="81"/>
      <c r="O46" s="74"/>
    </row>
    <row r="47" spans="1:17" x14ac:dyDescent="0.25">
      <c r="A47" s="85"/>
      <c r="C47" s="27">
        <v>44895</v>
      </c>
      <c r="D47" s="28"/>
      <c r="E47" s="28">
        <f t="shared" si="0"/>
        <v>0</v>
      </c>
      <c r="F47" s="29">
        <v>44866</v>
      </c>
      <c r="G47" s="29">
        <v>44895</v>
      </c>
      <c r="H47" s="76"/>
      <c r="I47" s="76"/>
      <c r="J47" s="30">
        <f t="shared" si="1"/>
        <v>0</v>
      </c>
      <c r="K47" s="31">
        <v>30</v>
      </c>
      <c r="L47" s="88"/>
      <c r="M47" s="92"/>
      <c r="N47" s="81"/>
      <c r="O47" s="74"/>
    </row>
    <row r="48" spans="1:17" x14ac:dyDescent="0.25">
      <c r="A48" s="85"/>
      <c r="B48" s="5">
        <f>SUM(D37:D48)</f>
        <v>0</v>
      </c>
      <c r="C48" s="27">
        <v>44926</v>
      </c>
      <c r="D48" s="28"/>
      <c r="E48" s="28">
        <f t="shared" si="0"/>
        <v>0</v>
      </c>
      <c r="F48" s="29">
        <v>44896</v>
      </c>
      <c r="G48" s="29">
        <v>44926</v>
      </c>
      <c r="H48" s="77"/>
      <c r="I48" s="77"/>
      <c r="J48" s="30">
        <f t="shared" si="1"/>
        <v>0</v>
      </c>
      <c r="K48" s="31">
        <v>31</v>
      </c>
      <c r="L48" s="88"/>
      <c r="M48" s="92"/>
      <c r="N48" s="81"/>
      <c r="O48" s="74"/>
    </row>
    <row r="49" spans="1:17" ht="14.45" x14ac:dyDescent="0.3">
      <c r="D49" s="50">
        <f>SUM(D25:D48)</f>
        <v>3485125.7</v>
      </c>
      <c r="G49" s="98" t="s">
        <v>23</v>
      </c>
      <c r="H49" s="99"/>
      <c r="I49" s="99"/>
      <c r="J49" s="11">
        <f>SUM(J11:J48)</f>
        <v>123805.37280196723</v>
      </c>
      <c r="M49" s="6">
        <f>SUM(M11:M48)</f>
        <v>123805.37280196721</v>
      </c>
      <c r="N49" s="51"/>
      <c r="O49" s="51"/>
      <c r="P49" s="43"/>
      <c r="Q49" s="43"/>
    </row>
    <row r="50" spans="1:17" ht="13.9" x14ac:dyDescent="0.25">
      <c r="N50" s="51"/>
      <c r="O50" s="51"/>
    </row>
    <row r="51" spans="1:17" ht="13.9" x14ac:dyDescent="0.25">
      <c r="A51" s="1" t="s">
        <v>26</v>
      </c>
      <c r="J51" s="7"/>
      <c r="K51" s="26"/>
      <c r="M51" s="6"/>
      <c r="N51" s="51"/>
      <c r="O51" s="51"/>
    </row>
    <row r="52" spans="1:17" ht="13.9" x14ac:dyDescent="0.25">
      <c r="A52" s="1" t="s">
        <v>27</v>
      </c>
      <c r="E52" s="7"/>
      <c r="J52" s="26"/>
      <c r="N52" s="51"/>
      <c r="O52" s="51"/>
    </row>
    <row r="53" spans="1:17" ht="13.9" x14ac:dyDescent="0.25">
      <c r="J53" s="26"/>
    </row>
  </sheetData>
  <sheetProtection algorithmName="SHA-512" hashValue="hYP1+sWdiC15YYHtY2QDQ4nWSAanQfvRbKzUzJllxFX6rPzPsPLe0Qlm+bmtlxITM2B76na7Tihovd5fpKHQ6Q==" saltValue="8PRUM+U5mRA87tNFJBj0tA==" spinCount="100000" sheet="1" formatCells="0" formatColumns="0" formatRows="0" insertColumns="0" insertRows="0" insertHyperlinks="0" deleteColumns="0" deleteRows="0" sort="0" autoFilter="0" pivotTables="0"/>
  <mergeCells count="57">
    <mergeCell ref="G49:I49"/>
    <mergeCell ref="A37:A48"/>
    <mergeCell ref="H37:H39"/>
    <mergeCell ref="I37:I39"/>
    <mergeCell ref="L37:L48"/>
    <mergeCell ref="M37:M48"/>
    <mergeCell ref="O37:O48"/>
    <mergeCell ref="H40:H42"/>
    <mergeCell ref="I40:I42"/>
    <mergeCell ref="H43:H45"/>
    <mergeCell ref="I43:I45"/>
    <mergeCell ref="H46:H48"/>
    <mergeCell ref="I46:I48"/>
    <mergeCell ref="N37:N48"/>
    <mergeCell ref="A25:A36"/>
    <mergeCell ref="H25:H27"/>
    <mergeCell ref="I25:I27"/>
    <mergeCell ref="L25:L36"/>
    <mergeCell ref="M25:M36"/>
    <mergeCell ref="O25:O36"/>
    <mergeCell ref="H28:H30"/>
    <mergeCell ref="I28:I30"/>
    <mergeCell ref="H31:H33"/>
    <mergeCell ref="I31:I33"/>
    <mergeCell ref="H34:H36"/>
    <mergeCell ref="I34:I36"/>
    <mergeCell ref="N25:N36"/>
    <mergeCell ref="A11:A24"/>
    <mergeCell ref="H11:H13"/>
    <mergeCell ref="I11:I13"/>
    <mergeCell ref="L11:L24"/>
    <mergeCell ref="M11:M24"/>
    <mergeCell ref="C5:I5"/>
    <mergeCell ref="C6:I6"/>
    <mergeCell ref="C7:I7"/>
    <mergeCell ref="C8:D8"/>
    <mergeCell ref="O11:O24"/>
    <mergeCell ref="H14:H16"/>
    <mergeCell ref="I14:I16"/>
    <mergeCell ref="H17:H19"/>
    <mergeCell ref="I17:I19"/>
    <mergeCell ref="H20:H24"/>
    <mergeCell ref="I20:I24"/>
    <mergeCell ref="N11:N24"/>
    <mergeCell ref="H9:H10"/>
    <mergeCell ref="O9:O10"/>
    <mergeCell ref="I9:I10"/>
    <mergeCell ref="J9:J10"/>
    <mergeCell ref="K9:K10"/>
    <mergeCell ref="L9:L10"/>
    <mergeCell ref="M9:M10"/>
    <mergeCell ref="N9:N10"/>
    <mergeCell ref="A9:A10"/>
    <mergeCell ref="C9:C10"/>
    <mergeCell ref="D9:D10"/>
    <mergeCell ref="E9:E10"/>
    <mergeCell ref="F9:G9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 pomocniczy</vt:lpstr>
      <vt:lpstr>'arkusz pomocniczy'!Obszar_wydruku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Trubacz</dc:creator>
  <cp:lastModifiedBy>Joanna Suplewska</cp:lastModifiedBy>
  <cp:lastPrinted>2020-10-09T06:39:03Z</cp:lastPrinted>
  <dcterms:created xsi:type="dcterms:W3CDTF">2020-10-07T10:16:29Z</dcterms:created>
  <dcterms:modified xsi:type="dcterms:W3CDTF">2020-10-09T06:39:08Z</dcterms:modified>
</cp:coreProperties>
</file>